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属" sheetId="10" r:id="rId1"/>
  </sheets>
  <definedNames>
    <definedName name="dangtuqiang">#REF!</definedName>
    <definedName name="fushu">#REF!</definedName>
    <definedName name="lin">#REF!</definedName>
    <definedName name="_xlnm.Print_Titles" localSheetId="0">附属!$5:$5</definedName>
    <definedName name="表格编号">#REF!</definedName>
    <definedName name="承包单位">#REF!</definedName>
    <definedName name="挡土墙">#REF!</definedName>
    <definedName name="附属">#REF!</definedName>
    <definedName name="合同段">#REF!</definedName>
    <definedName name="监理单位">#REF!</definedName>
    <definedName name="签名1">#REF!</definedName>
    <definedName name="签名2">#REF!</definedName>
    <definedName name="签名3">#REF!</definedName>
    <definedName name="日期1">#REF!</definedName>
    <definedName name="日期2">#REF!</definedName>
    <definedName name="日期3">#REF!</definedName>
    <definedName name="_xlnm.Print_Area" localSheetId="0">附属!$A$1:$F$13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<sst xmlns="http://schemas.openxmlformats.org/spreadsheetml/2006/main" count="28" uniqueCount="20">
  <si>
    <t xml:space="preserve">江西省现代路桥工程集团有限公司
</t>
  </si>
  <si>
    <t>省道S203郑五线灵山至上饶公路建设工程（石人杉树至清水常埠段）
大竹山高架桥下附属工程混凝土工程量清单</t>
  </si>
  <si>
    <t>项目名称: 省道S203郑五线灵山至上饶公路建设工程（石人杉树至清水常埠段）</t>
  </si>
  <si>
    <t>货币单位: 人民币 元</t>
  </si>
  <si>
    <t>项目名称</t>
  </si>
  <si>
    <t>子目</t>
  </si>
  <si>
    <t>数量</t>
  </si>
  <si>
    <t>单价（元）</t>
  </si>
  <si>
    <t>总价（元）</t>
  </si>
  <si>
    <t>计量规则</t>
  </si>
  <si>
    <t>排水沟</t>
  </si>
  <si>
    <t>C20砼(m3)</t>
  </si>
  <si>
    <t>按设计图纸及甲方技术交底图示尺寸并经现场验收合格的工程量以立方米为单位计算。</t>
  </si>
  <si>
    <t>盖板沟</t>
  </si>
  <si>
    <t>C30砼(m3)</t>
  </si>
  <si>
    <t>挡土墙</t>
  </si>
  <si>
    <t>圆管</t>
  </si>
  <si>
    <t>C25砼(m3)</t>
  </si>
  <si>
    <t>合计</t>
  </si>
  <si>
    <t>注：1、以上单价均含3%增值税发票；2、付款方式：业主计量款到位后，乙方开具专用增值税税票后7个有效工作日内支付，付款总额不超过结算总额的85%；完工后支付相应工程量计量款不超过结算总额的100%。3、以上为暂定工程量（含改路附属），具体工程量以设计图纸为准；4、变更项目的工程量以业主批复的为准；5、以上工程包含发电及用电设施等一切费用。6、管理人员配备要求：专业施工队伍需至少配备1名工程技术人员1名安全人员；质量要求：符合设计图纸、相关规范要求。安全防护设施、安全人员等所需费用已含在综合单价中，不另行计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</si>
</sst>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s>
  <fonts count="26">
    <font>
      <sz val="12"/>
      <name val="宋体"/>
      <charset val="134"/>
    </font>
    <font>
      <b/>
      <sz val="20"/>
      <name val="宋体"/>
      <charset val="134"/>
    </font>
    <font>
      <b/>
      <sz val="16"/>
      <name val="宋体"/>
      <charset val="134"/>
    </font>
    <font>
      <b/>
      <sz val="14"/>
      <color theme="1"/>
      <name val="宋体"/>
      <charset val="134"/>
      <scheme val="minor"/>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25" fillId="0" borderId="0">
      <alignment vertical="center"/>
    </xf>
  </cellStyleXfs>
  <cellXfs count="30">
    <xf numFmtId="0" fontId="0" fillId="0" borderId="0" xfId="0">
      <alignment vertical="center"/>
    </xf>
    <xf numFmtId="0" fontId="0" fillId="0" borderId="0" xfId="0" applyAlignment="1">
      <alignmen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178" fontId="0" fillId="0" borderId="0" xfId="0" applyNumberFormat="1" applyBorder="1" applyAlignment="1">
      <alignment horizontal="left" vertical="center" wrapText="1"/>
    </xf>
    <xf numFmtId="0" fontId="0" fillId="0" borderId="0" xfId="0" applyBorder="1" applyAlignment="1">
      <alignment horizontal="right" vertical="center" wrapText="1"/>
    </xf>
    <xf numFmtId="178"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0" fontId="0" fillId="0" borderId="1" xfId="0" applyBorder="1" applyAlignment="1">
      <alignment horizontal="center" vertical="center" wrapText="1"/>
    </xf>
    <xf numFmtId="178" fontId="3" fillId="0" borderId="2" xfId="0" applyNumberFormat="1" applyFont="1" applyBorder="1" applyAlignment="1">
      <alignment vertical="center" textRotation="255" wrapText="1"/>
    </xf>
    <xf numFmtId="178" fontId="0" fillId="0" borderId="1"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7" fontId="0" fillId="0" borderId="1" xfId="0" applyNumberFormat="1" applyFont="1" applyBorder="1" applyAlignment="1">
      <alignment horizontal="center" vertical="center" wrapText="1"/>
    </xf>
    <xf numFmtId="0" fontId="0" fillId="0" borderId="1" xfId="53" applyFont="1" applyFill="1" applyBorder="1" applyAlignment="1">
      <alignment vertical="center" wrapText="1"/>
    </xf>
    <xf numFmtId="178" fontId="3" fillId="0" borderId="2" xfId="0" applyNumberFormat="1" applyFont="1" applyBorder="1" applyAlignment="1">
      <alignment horizontal="center" vertical="center" textRotation="255" wrapText="1"/>
    </xf>
    <xf numFmtId="178" fontId="3" fillId="0" borderId="3" xfId="0" applyNumberFormat="1" applyFont="1" applyBorder="1" applyAlignment="1">
      <alignment horizontal="center" vertical="center" textRotation="255" wrapText="1"/>
    </xf>
    <xf numFmtId="178" fontId="3" fillId="0" borderId="1" xfId="0" applyNumberFormat="1" applyFont="1" applyBorder="1" applyAlignment="1">
      <alignment vertical="center" textRotation="255" wrapText="1"/>
    </xf>
    <xf numFmtId="178" fontId="0" fillId="0" borderId="1" xfId="65" applyNumberFormat="1" applyFont="1" applyBorder="1" applyAlignment="1">
      <alignment horizontal="center" vertical="center" wrapText="1"/>
    </xf>
    <xf numFmtId="0" fontId="4" fillId="2"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8" fontId="3" fillId="0" borderId="1" xfId="0" applyNumberFormat="1" applyFont="1" applyBorder="1" applyAlignment="1">
      <alignment horizontal="center" vertical="center" textRotation="255" wrapText="1"/>
    </xf>
    <xf numFmtId="178" fontId="0" fillId="0" borderId="1" xfId="0" applyNumberFormat="1" applyFont="1" applyBorder="1" applyAlignment="1">
      <alignment vertical="center" wrapText="1"/>
    </xf>
    <xf numFmtId="177" fontId="0" fillId="0" borderId="1" xfId="0" applyNumberFormat="1" applyFont="1" applyBorder="1" applyAlignment="1">
      <alignment vertical="center" wrapText="1"/>
    </xf>
    <xf numFmtId="177" fontId="0" fillId="0" borderId="4" xfId="0" applyNumberFormat="1" applyFont="1" applyBorder="1" applyAlignment="1">
      <alignment horizontal="center" vertical="center" wrapText="1"/>
    </xf>
    <xf numFmtId="0" fontId="0" fillId="0" borderId="5" xfId="0" applyBorder="1" applyAlignment="1">
      <alignment horizontal="left" vertical="top" wrapText="1"/>
    </xf>
    <xf numFmtId="0" fontId="0" fillId="0" borderId="5" xfId="0" applyFont="1" applyBorder="1" applyAlignment="1">
      <alignment horizontal="left" vertical="top"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2 3" xfId="52"/>
    <cellStyle name="常规 2 3" xfId="53"/>
    <cellStyle name="常规 2 4" xfId="54"/>
    <cellStyle name="常规 3" xfId="55"/>
    <cellStyle name="常规 3 2" xfId="56"/>
    <cellStyle name="常规 3 2 2" xfId="57"/>
    <cellStyle name="常规 3 3" xfId="58"/>
    <cellStyle name="常规 3 3 2" xfId="59"/>
    <cellStyle name="常规 3 4" xfId="60"/>
    <cellStyle name="常规 3 5" xfId="61"/>
    <cellStyle name="常规 4" xfId="62"/>
    <cellStyle name="常规 4 2" xfId="63"/>
    <cellStyle name="常规 4 2 2" xfId="64"/>
    <cellStyle name="常规 5" xfId="65"/>
    <cellStyle name="常规 6"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view="pageBreakPreview" zoomScaleNormal="90" workbookViewId="0">
      <selection activeCell="H10" sqref="H10"/>
    </sheetView>
  </sheetViews>
  <sheetFormatPr defaultColWidth="9" defaultRowHeight="14.25" customHeight="1" outlineLevelCol="5"/>
  <cols>
    <col min="1" max="1" width="6.125" style="1" customWidth="1"/>
    <col min="2" max="3" width="19" style="1" customWidth="1"/>
    <col min="4" max="4" width="19" style="2" customWidth="1"/>
    <col min="5" max="5" width="19" style="3" customWidth="1"/>
    <col min="6" max="6" width="54.25" style="1" customWidth="1"/>
    <col min="7" max="8" width="12.625" style="1"/>
    <col min="9" max="16384" width="9" style="1"/>
  </cols>
  <sheetData>
    <row r="1" ht="36.95" customHeight="1" spans="1:6">
      <c r="A1" s="4" t="s">
        <v>0</v>
      </c>
      <c r="B1" s="4"/>
      <c r="C1" s="4"/>
      <c r="D1" s="4"/>
      <c r="E1" s="4"/>
      <c r="F1" s="4"/>
    </row>
    <row r="2" ht="27.75" customHeight="1" spans="1:6">
      <c r="A2" s="5" t="s">
        <v>1</v>
      </c>
      <c r="B2" s="5"/>
      <c r="C2" s="5"/>
      <c r="D2" s="5"/>
      <c r="E2" s="5"/>
      <c r="F2" s="5"/>
    </row>
    <row r="3" ht="14.1" customHeight="1" spans="1:6">
      <c r="A3" s="5"/>
      <c r="B3" s="5"/>
      <c r="C3" s="5"/>
      <c r="D3" s="5"/>
      <c r="E3" s="5"/>
      <c r="F3" s="5"/>
    </row>
    <row r="4" ht="21" customHeight="1" spans="1:6">
      <c r="A4" s="6" t="s">
        <v>2</v>
      </c>
      <c r="B4" s="6"/>
      <c r="C4" s="6"/>
      <c r="D4" s="6"/>
      <c r="E4" s="6"/>
      <c r="F4" s="7" t="s">
        <v>3</v>
      </c>
    </row>
    <row r="5" ht="35.25" customHeight="1" spans="1:6">
      <c r="A5" s="8" t="s">
        <v>4</v>
      </c>
      <c r="B5" s="8" t="s">
        <v>5</v>
      </c>
      <c r="C5" s="8" t="s">
        <v>6</v>
      </c>
      <c r="D5" s="9" t="s">
        <v>7</v>
      </c>
      <c r="E5" s="10" t="s">
        <v>8</v>
      </c>
      <c r="F5" s="11" t="s">
        <v>9</v>
      </c>
    </row>
    <row r="6" ht="58.5" spans="1:6">
      <c r="A6" s="12" t="s">
        <v>10</v>
      </c>
      <c r="B6" s="8" t="s">
        <v>11</v>
      </c>
      <c r="C6" s="13">
        <f>174*0.54</f>
        <v>93.96</v>
      </c>
      <c r="D6" s="14">
        <v>385.44</v>
      </c>
      <c r="E6" s="15">
        <f t="shared" ref="E6:E11" si="0">C6*D6</f>
        <v>36215.9424</v>
      </c>
      <c r="F6" s="16" t="s">
        <v>12</v>
      </c>
    </row>
    <row r="7" ht="59" customHeight="1" spans="1:6">
      <c r="A7" s="17" t="s">
        <v>13</v>
      </c>
      <c r="B7" s="8" t="s">
        <v>11</v>
      </c>
      <c r="C7" s="13">
        <f>7*0.627</f>
        <v>4.389</v>
      </c>
      <c r="D7" s="14">
        <v>385.44</v>
      </c>
      <c r="E7" s="15">
        <f t="shared" si="0"/>
        <v>1691.69616</v>
      </c>
      <c r="F7" s="16" t="s">
        <v>12</v>
      </c>
    </row>
    <row r="8" ht="57" customHeight="1" spans="1:6">
      <c r="A8" s="18"/>
      <c r="B8" s="8" t="s">
        <v>14</v>
      </c>
      <c r="C8" s="13">
        <v>1.12</v>
      </c>
      <c r="D8" s="14">
        <v>404.47</v>
      </c>
      <c r="E8" s="15">
        <f t="shared" si="0"/>
        <v>453.0064</v>
      </c>
      <c r="F8" s="16" t="s">
        <v>12</v>
      </c>
    </row>
    <row r="9" ht="63" customHeight="1" spans="1:6">
      <c r="A9" s="19" t="s">
        <v>15</v>
      </c>
      <c r="B9" s="8" t="s">
        <v>11</v>
      </c>
      <c r="C9" s="20">
        <v>265.96</v>
      </c>
      <c r="D9" s="14">
        <v>385.44</v>
      </c>
      <c r="E9" s="15">
        <f t="shared" si="0"/>
        <v>102511.6224</v>
      </c>
      <c r="F9" s="16" t="s">
        <v>12</v>
      </c>
    </row>
    <row r="10" ht="62" customHeight="1" spans="1:6">
      <c r="A10" s="18" t="s">
        <v>16</v>
      </c>
      <c r="B10" s="8" t="s">
        <v>11</v>
      </c>
      <c r="C10" s="21">
        <f>2*0.19+2*0.15</f>
        <v>0.68</v>
      </c>
      <c r="D10" s="14">
        <v>385.44</v>
      </c>
      <c r="E10" s="22">
        <f t="shared" si="0"/>
        <v>262.0992</v>
      </c>
      <c r="F10" s="16" t="s">
        <v>12</v>
      </c>
    </row>
    <row r="11" ht="50" customHeight="1" spans="1:6">
      <c r="A11" s="18"/>
      <c r="B11" s="8" t="s">
        <v>17</v>
      </c>
      <c r="C11" s="21">
        <f>40*1.46+7*1.16</f>
        <v>66.52</v>
      </c>
      <c r="D11" s="23">
        <v>396.43</v>
      </c>
      <c r="E11" s="22">
        <f t="shared" si="0"/>
        <v>26370.5236</v>
      </c>
      <c r="F11" s="16" t="s">
        <v>12</v>
      </c>
    </row>
    <row r="12" ht="45.75" customHeight="1" spans="1:6">
      <c r="A12" s="24" t="s">
        <v>18</v>
      </c>
      <c r="B12" s="25"/>
      <c r="C12" s="25"/>
      <c r="D12" s="26"/>
      <c r="E12" s="27">
        <f>SUM(E6:E11)</f>
        <v>167504.89016</v>
      </c>
      <c r="F12" s="16"/>
    </row>
    <row r="13" ht="63" customHeight="1" spans="1:6">
      <c r="A13" s="28" t="s">
        <v>19</v>
      </c>
      <c r="B13" s="29"/>
      <c r="C13" s="29"/>
      <c r="D13" s="29"/>
      <c r="E13" s="29"/>
      <c r="F13" s="29"/>
    </row>
    <row r="14" ht="57.75" customHeight="1" spans="4:4">
      <c r="D14" s="1"/>
    </row>
    <row r="15" ht="52.5" customHeight="1" spans="4:4">
      <c r="D15" s="1"/>
    </row>
  </sheetData>
  <mergeCells count="6">
    <mergeCell ref="A1:F1"/>
    <mergeCell ref="A4:E4"/>
    <mergeCell ref="A13:F13"/>
    <mergeCell ref="A7:A8"/>
    <mergeCell ref="A10:A11"/>
    <mergeCell ref="A2:F3"/>
  </mergeCells>
  <printOptions horizontalCentered="1"/>
  <pageMargins left="0.236111111111111" right="0.236111111111111" top="0.354166666666667" bottom="0.354166666666667" header="0.314583333333333" footer="0.314583333333333"/>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Company>ORIENTAL</Company>
  <Application>Microsoft Excel</Application>
  <HeadingPairs>
    <vt:vector size="2" baseType="variant">
      <vt:variant>
        <vt:lpstr>工作表</vt:lpstr>
      </vt:variant>
      <vt:variant>
        <vt:i4>1</vt:i4>
      </vt:variant>
    </vt:vector>
  </HeadingPairs>
  <TitlesOfParts>
    <vt:vector size="1" baseType="lpstr">
      <vt:lpstr>附属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DuanWeiyang</dc:creator>
  <cp:lastModifiedBy>Administrator</cp:lastModifiedBy>
  <cp:revision>1</cp:revision>
  <dcterms:created xsi:type="dcterms:W3CDTF">2003-11-05T02:40:00Z</dcterms:created>
  <cp:lastPrinted>2019-04-25T13:14:00Z</cp:lastPrinted>
  <dcterms:modified xsi:type="dcterms:W3CDTF">2025-03-18T08:26:04Z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8F46B64679EB48F5A6ED23F8DAE37F57_12</vt:lpwstr>
  </property>
</Properties>
</file>